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605" windowWidth="20730" windowHeight="10620" tabRatio="787" firstSheet="1" activeTab="1"/>
  </bookViews>
  <sheets>
    <sheet name="Formato Seguimiento" sheetId="22" state="hidden" r:id="rId1"/>
    <sheet name="SEGUIMIENTO INVERSIÓN" sheetId="23" r:id="rId2"/>
  </sheets>
  <calcPr calcId="145621"/>
</workbook>
</file>

<file path=xl/calcChain.xml><?xml version="1.0" encoding="utf-8"?>
<calcChain xmlns="http://schemas.openxmlformats.org/spreadsheetml/2006/main">
  <c r="J11" i="23" l="1"/>
  <c r="K11" i="23" s="1"/>
  <c r="T11" i="23"/>
  <c r="U11" i="23"/>
  <c r="J12" i="23"/>
  <c r="K12" i="23" s="1"/>
  <c r="T12" i="23"/>
  <c r="U12" i="23" s="1"/>
  <c r="J13" i="23"/>
  <c r="K13" i="23" s="1"/>
  <c r="T13" i="23"/>
  <c r="U13" i="23" s="1"/>
  <c r="J14" i="23"/>
  <c r="K14" i="23" s="1"/>
  <c r="T14" i="23"/>
  <c r="U14" i="23" s="1"/>
  <c r="T20" i="22" l="1"/>
  <c r="U20" i="22" s="1"/>
  <c r="T8" i="22"/>
  <c r="U8" i="22" s="1"/>
  <c r="T9" i="22"/>
  <c r="U9" i="22" s="1"/>
  <c r="T10" i="22"/>
  <c r="U10" i="22" s="1"/>
  <c r="T11" i="22"/>
  <c r="U11" i="22" s="1"/>
  <c r="T12" i="22"/>
  <c r="U12" i="22" s="1"/>
  <c r="T13" i="22"/>
  <c r="U13" i="22" s="1"/>
  <c r="T14" i="22"/>
  <c r="U14" i="22" s="1"/>
  <c r="T15" i="22"/>
  <c r="U15" i="22" s="1"/>
  <c r="T16" i="22"/>
  <c r="U16" i="22" s="1"/>
  <c r="T17" i="22"/>
  <c r="U17" i="22" s="1"/>
  <c r="T18" i="22"/>
  <c r="U18" i="22" s="1"/>
  <c r="T19" i="22"/>
  <c r="U19" i="22" s="1"/>
  <c r="T7" i="22"/>
  <c r="U7" i="22" s="1"/>
  <c r="J8" i="22"/>
  <c r="K8" i="22" s="1"/>
  <c r="J9" i="22"/>
  <c r="K9" i="22" s="1"/>
  <c r="J10" i="22"/>
  <c r="K10" i="22" s="1"/>
  <c r="J11" i="22"/>
  <c r="K11" i="22" s="1"/>
  <c r="J12" i="22"/>
  <c r="K12" i="22" s="1"/>
  <c r="J13" i="22"/>
  <c r="K13" i="22" s="1"/>
  <c r="J14" i="22"/>
  <c r="K14" i="22" s="1"/>
  <c r="J15" i="22"/>
  <c r="K15" i="22" s="1"/>
  <c r="J16" i="22"/>
  <c r="K16" i="22" s="1"/>
  <c r="J17" i="22"/>
  <c r="K17" i="22" s="1"/>
  <c r="J18" i="22"/>
  <c r="K18" i="22" s="1"/>
  <c r="J19" i="22"/>
  <c r="K19" i="22" s="1"/>
  <c r="J20" i="22"/>
  <c r="K20" i="22" s="1"/>
  <c r="J7" i="22"/>
  <c r="K7" i="22" s="1"/>
  <c r="Q20" i="22" l="1"/>
  <c r="Q13" i="22"/>
  <c r="Q12" i="22"/>
  <c r="Q10" i="22"/>
</calcChain>
</file>

<file path=xl/sharedStrings.xml><?xml version="1.0" encoding="utf-8"?>
<sst xmlns="http://schemas.openxmlformats.org/spreadsheetml/2006/main" count="166" uniqueCount="96">
  <si>
    <t>Consolidar la transformación de la justicia y fortalecer la seguridad integral, en estricto respeto a los derechos humanos</t>
  </si>
  <si>
    <t>Incrementar la efectividad de los servicios de seguridad ciudadana a través de servicios desconcentrados de calidad en previsión, prevención y respuesta integral frente a la violencia y cometimiento de delitos, combatiendo el crimen organizado y la delincuencia</t>
  </si>
  <si>
    <t>Actividades</t>
  </si>
  <si>
    <t>Subactividades</t>
  </si>
  <si>
    <t>Meta Anual</t>
  </si>
  <si>
    <t>Medio de Verificación</t>
  </si>
  <si>
    <t>Indicadores de Actividades y/o de Gestión</t>
  </si>
  <si>
    <t xml:space="preserve">Item </t>
  </si>
  <si>
    <t>Componente</t>
  </si>
  <si>
    <t>Codificado</t>
  </si>
  <si>
    <t>Observación</t>
  </si>
  <si>
    <t>Objetivo Estratégico Institucional:</t>
  </si>
  <si>
    <t>C1.- R1.- Construida la nueva infraestructura para Unidades de Policía Comunitaria  "UPC" y para Unidades de Vigilancia Comunitaria "UVC"</t>
  </si>
  <si>
    <t>Adquisición de terrenos</t>
  </si>
  <si>
    <t>Legalización del Predio de la UPC Mariscal 3 DMQ</t>
  </si>
  <si>
    <t>Terreno Expropiación de Bienes</t>
  </si>
  <si>
    <t>Construcción de  obra</t>
  </si>
  <si>
    <t>C2.- R2.- Readecuada  la infraestructura existente para Unidades de Policía Comunitaria “UPC” y para Unidades de Vigilancia Comunitaria “UVC”.</t>
  </si>
  <si>
    <t>Consultoría, Asesoría e Investigación Especializada</t>
  </si>
  <si>
    <t>C3.- R3.- Equipadas las Unidades de Policía Comunitaria "UPC" y Unidades de Vigilancia "UVC"</t>
  </si>
  <si>
    <t>CUP: 50500000.0000.373761</t>
  </si>
  <si>
    <t>SI</t>
  </si>
  <si>
    <t>Planificado</t>
  </si>
  <si>
    <t>C1</t>
  </si>
  <si>
    <t>Programa</t>
  </si>
  <si>
    <t>Proyecto</t>
  </si>
  <si>
    <t>91 Seguridad Integral</t>
  </si>
  <si>
    <t>20 Orden Público y Seguridad</t>
  </si>
  <si>
    <t>Nomenclatura</t>
  </si>
  <si>
    <t>DESCONCENTRACIÓN DE LOS SERVICIOS DE SEGURIDAD EN DISTRITOS Y CIRCUITOS</t>
  </si>
  <si>
    <t>Descripción del Item</t>
  </si>
  <si>
    <t>Objetivo PNBV:</t>
  </si>
  <si>
    <t>Transferencia Inmobiliar</t>
  </si>
  <si>
    <t>154 predios</t>
  </si>
  <si>
    <t>Reforma (Inter)</t>
  </si>
  <si>
    <t xml:space="preserve">Transferencia </t>
  </si>
  <si>
    <t>Transferencias al proyecto  Vivienda Fiscal  para la Policía Nacional</t>
  </si>
  <si>
    <t>Reforma (Intra)</t>
  </si>
  <si>
    <t>Instalación - Mantenimiento y Reparación de Edificios - Locales y Residencias de propiedad de las Entidades Públicas</t>
  </si>
  <si>
    <t>1 predio</t>
  </si>
  <si>
    <t>Escrituras públicas</t>
  </si>
  <si>
    <t># de terrenos legalizados</t>
  </si>
  <si>
    <t>Legalización de 18 predios nuevos</t>
  </si>
  <si>
    <t>15 predios UPC y 3 UVC</t>
  </si>
  <si>
    <t>Construcción de 30 UPC y 3 UVC</t>
  </si>
  <si>
    <t>33 infraestructura construida (IVA crédito)</t>
  </si>
  <si>
    <t>Acta de recepción de la obra</t>
  </si>
  <si>
    <t># de infraestructuras construidas</t>
  </si>
  <si>
    <t>Construcciones y Edificaciones</t>
  </si>
  <si>
    <t>Construcción de la UPC Cristo del Consuelo 1 y Trinitaria Norte 1</t>
  </si>
  <si>
    <t>2 UPC construidas</t>
  </si>
  <si>
    <t># de UPC construidas</t>
  </si>
  <si>
    <t>Proyectos electricos para las UPC Cristo del Consuelo 1  y Trinitaria Norte 1</t>
  </si>
  <si>
    <t>2 proyectos electricos</t>
  </si>
  <si>
    <t>Acta entrega - recepción del estudio</t>
  </si>
  <si>
    <t># de estudios ejecutados</t>
  </si>
  <si>
    <t>Fiscalización UPC Cristo del Consuelo 1 y Trinitaria Norte 1</t>
  </si>
  <si>
    <t>1 Fiscalización</t>
  </si>
  <si>
    <t>Informe de Fiscalización</t>
  </si>
  <si>
    <t># de contratos de fiscalización ejecutados</t>
  </si>
  <si>
    <t>Fiscalización e Inspecciones Técnicas</t>
  </si>
  <si>
    <t>Estudios de implantación  de 30 UPC y 3 UVC</t>
  </si>
  <si>
    <t>33  Estudios ejecutadas</t>
  </si>
  <si>
    <t>Fisacalización de 30 UPC y 3 UVC</t>
  </si>
  <si>
    <t>33  Fiscalizaciones ejecutadas</t>
  </si>
  <si>
    <t xml:space="preserve">Estudios de implantación  UPC Trinitaria 2 </t>
  </si>
  <si>
    <t>1 Estudio</t>
  </si>
  <si>
    <t>Actualización de los Estudios e Ingenierias de los estándares de las UVC</t>
  </si>
  <si>
    <t>Estudios e ingenierías  de las  UVC Tipo B  y D (estándar)</t>
  </si>
  <si>
    <t>2 Estudio</t>
  </si>
  <si>
    <t>Transferencia SECOB</t>
  </si>
  <si>
    <t>Código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</si>
  <si>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</si>
  <si>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</si>
  <si>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</si>
  <si>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</si>
  <si>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</si>
  <si>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</si>
  <si>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</si>
  <si>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</si>
  <si>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</si>
  <si>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</si>
  <si>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</si>
  <si>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</si>
  <si>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</si>
  <si>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</si>
  <si>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Ejecución y Programación mensual de metas
Enero</t>
  </si>
  <si>
    <t>VerificacIón de Ejecución</t>
  </si>
  <si>
    <t>% de Cumplimiento</t>
  </si>
  <si>
    <t>Estado de Ejecución</t>
  </si>
  <si>
    <t xml:space="preserve">MES </t>
  </si>
  <si>
    <t>JUSTIFICACIÓN</t>
  </si>
  <si>
    <t>Reprogramación</t>
  </si>
  <si>
    <t>PROYECTO</t>
  </si>
  <si>
    <t xml:space="preserve">CUP: </t>
  </si>
  <si>
    <t xml:space="preserve">NOTA: Unicamente el líder, Gerente o responsable de proyecto llenará los campos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</si>
</sst>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/>
    <xf numFmtId="0" fontId="5" fillId="0" borderId="0"/>
    <xf numFmtId="9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0" borderId="0"/>
    <xf numFmtId="0" fontId="3" fillId="0" borderId="0"/>
    <xf numFmtId="0" fontId="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0" fillId="0" borderId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9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 textRotation="90"/>
    </xf>
    <xf numFmtId="0" fontId="7" fillId="3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11" fillId="0" borderId="3" xfId="8" applyFont="1" applyBorder="1" applyAlignment="1">
      <alignment horizontal="justify" vertical="center" wrapText="1"/>
    </xf>
    <xf numFmtId="0" fontId="11" fillId="0" borderId="3" xfId="8" applyFont="1" applyBorder="1" applyAlignment="1">
      <alignment horizontal="left" vertical="center" wrapText="1"/>
    </xf>
    <xf numFmtId="1" fontId="11" fillId="2" borderId="3" xfId="8" applyNumberFormat="1" applyFont="1" applyFill="1" applyBorder="1" applyAlignment="1">
      <alignment horizontal="center" vertical="center" wrapText="1"/>
    </xf>
    <xf numFmtId="0" fontId="11" fillId="0" borderId="3" xfId="8" applyFont="1" applyBorder="1" applyAlignment="1">
      <alignment horizontal="center" vertical="center"/>
    </xf>
    <xf numFmtId="0" fontId="11" fillId="0" borderId="3" xfId="8" applyFont="1" applyBorder="1" applyAlignment="1">
      <alignment horizontal="left" vertical="center"/>
    </xf>
    <xf numFmtId="0" fontId="11" fillId="0" borderId="4" xfId="8" applyFont="1" applyBorder="1" applyAlignment="1">
      <alignment horizontal="justify" vertical="center" wrapText="1"/>
    </xf>
    <xf numFmtId="0" fontId="15" fillId="2" borderId="3" xfId="8" applyFont="1" applyFill="1" applyBorder="1" applyAlignment="1">
      <alignment horizontal="left" vertical="center" wrapText="1"/>
    </xf>
    <xf numFmtId="0" fontId="11" fillId="0" borderId="3" xfId="8" applyFont="1" applyBorder="1" applyAlignment="1">
      <alignment horizontal="center" vertical="center" wrapText="1"/>
    </xf>
    <xf numFmtId="0" fontId="11" fillId="2" borderId="3" xfId="8" applyFont="1" applyFill="1" applyBorder="1" applyAlignment="1">
      <alignment horizontal="center" vertical="center" wrapText="1"/>
    </xf>
    <xf numFmtId="0" fontId="11" fillId="0" borderId="5" xfId="8" applyFont="1" applyBorder="1" applyAlignment="1">
      <alignment horizontal="left" vertical="center" wrapText="1"/>
    </xf>
    <xf numFmtId="0" fontId="11" fillId="2" borderId="5" xfId="8" applyFont="1" applyFill="1" applyBorder="1" applyAlignment="1">
      <alignment horizontal="center" vertical="center" wrapText="1"/>
    </xf>
    <xf numFmtId="0" fontId="11" fillId="0" borderId="5" xfId="8" applyFont="1" applyBorder="1" applyAlignment="1">
      <alignment horizontal="center" vertical="center"/>
    </xf>
    <xf numFmtId="0" fontId="11" fillId="2" borderId="3" xfId="8" applyFont="1" applyFill="1" applyBorder="1" applyAlignment="1">
      <alignment horizontal="left" vertical="center" wrapText="1"/>
    </xf>
    <xf numFmtId="0" fontId="11" fillId="2" borderId="3" xfId="8" applyFont="1" applyFill="1" applyBorder="1" applyAlignment="1">
      <alignment horizontal="justify" vertical="center" wrapText="1"/>
    </xf>
    <xf numFmtId="0" fontId="11" fillId="2" borderId="3" xfId="8" applyFont="1" applyFill="1" applyBorder="1" applyAlignment="1">
      <alignment horizontal="center" vertical="center"/>
    </xf>
    <xf numFmtId="0" fontId="11" fillId="2" borderId="3" xfId="8" applyFont="1" applyFill="1" applyBorder="1" applyAlignment="1">
      <alignment horizontal="left" vertical="center"/>
    </xf>
    <xf numFmtId="0" fontId="11" fillId="2" borderId="4" xfId="8" applyFont="1" applyFill="1" applyBorder="1" applyAlignment="1">
      <alignment horizontal="justify" vertical="center" wrapText="1"/>
    </xf>
    <xf numFmtId="0" fontId="15" fillId="2" borderId="3" xfId="8" applyFont="1" applyFill="1" applyBorder="1" applyAlignment="1">
      <alignment horizontal="justify" vertical="center" wrapText="1"/>
    </xf>
    <xf numFmtId="0" fontId="15" fillId="2" borderId="3" xfId="8" applyFont="1" applyFill="1" applyBorder="1" applyAlignment="1">
      <alignment horizontal="center" vertical="center" wrapText="1"/>
    </xf>
    <xf numFmtId="0" fontId="15" fillId="2" borderId="3" xfId="8" applyFont="1" applyFill="1" applyBorder="1" applyAlignment="1">
      <alignment horizontal="left" vertical="center"/>
    </xf>
    <xf numFmtId="0" fontId="11" fillId="0" borderId="3" xfId="8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11" fillId="0" borderId="10" xfId="8" applyFont="1" applyFill="1" applyBorder="1" applyAlignment="1">
      <alignment horizontal="justify" vertical="center" wrapText="1"/>
    </xf>
    <xf numFmtId="0" fontId="11" fillId="0" borderId="2" xfId="8" applyFont="1" applyFill="1" applyBorder="1" applyAlignment="1">
      <alignment vertical="center" wrapText="1"/>
    </xf>
    <xf numFmtId="0" fontId="11" fillId="0" borderId="6" xfId="8" applyFont="1" applyFill="1" applyBorder="1" applyAlignment="1">
      <alignment vertical="center" wrapText="1"/>
    </xf>
    <xf numFmtId="0" fontId="11" fillId="0" borderId="2" xfId="8" applyFont="1" applyFill="1" applyBorder="1" applyAlignment="1">
      <alignment horizontal="justify" vertical="center" wrapText="1"/>
    </xf>
    <xf numFmtId="0" fontId="11" fillId="2" borderId="7" xfId="8" applyFont="1" applyFill="1" applyBorder="1" applyAlignment="1">
      <alignment horizontal="justify" vertical="center" wrapText="1"/>
    </xf>
    <xf numFmtId="0" fontId="11" fillId="2" borderId="2" xfId="8" applyFont="1" applyFill="1" applyBorder="1" applyAlignment="1">
      <alignment horizontal="justify" vertical="center" wrapText="1"/>
    </xf>
    <xf numFmtId="0" fontId="11" fillId="0" borderId="7" xfId="8" applyFont="1" applyFill="1" applyBorder="1" applyAlignment="1">
      <alignment horizontal="justify" vertical="center" wrapText="1"/>
    </xf>
    <xf numFmtId="0" fontId="11" fillId="0" borderId="2" xfId="8" applyFont="1" applyBorder="1" applyAlignment="1">
      <alignment horizontal="justify" vertical="center" wrapText="1"/>
    </xf>
    <xf numFmtId="0" fontId="15" fillId="2" borderId="2" xfId="8" applyFont="1" applyFill="1" applyBorder="1" applyAlignment="1">
      <alignment horizontal="justify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1" fontId="11" fillId="2" borderId="3" xfId="8" applyNumberFormat="1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/>
    </xf>
    <xf numFmtId="43" fontId="11" fillId="5" borderId="1" xfId="10" applyFont="1" applyFill="1" applyBorder="1" applyAlignment="1">
      <alignment vertical="center"/>
    </xf>
    <xf numFmtId="0" fontId="14" fillId="6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43" fontId="11" fillId="0" borderId="3" xfId="10" applyFont="1" applyBorder="1" applyAlignment="1">
      <alignment horizontal="left" vertical="center"/>
    </xf>
    <xf numFmtId="9" fontId="11" fillId="0" borderId="3" xfId="5" applyFont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 textRotation="90"/>
    </xf>
    <xf numFmtId="2" fontId="11" fillId="2" borderId="3" xfId="5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 vertical="center"/>
    </xf>
    <xf numFmtId="0" fontId="17" fillId="2" borderId="0" xfId="0" applyFont="1" applyFill="1"/>
    <xf numFmtId="1" fontId="11" fillId="6" borderId="3" xfId="8" applyNumberFormat="1" applyFont="1" applyFill="1" applyBorder="1" applyAlignment="1">
      <alignment horizontal="center" vertical="center" wrapText="1"/>
    </xf>
    <xf numFmtId="0" fontId="11" fillId="6" borderId="3" xfId="8" applyFont="1" applyFill="1" applyBorder="1" applyAlignment="1">
      <alignment horizontal="center" vertical="center" wrapText="1"/>
    </xf>
    <xf numFmtId="43" fontId="11" fillId="6" borderId="3" xfId="1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6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1" fillId="2" borderId="0" xfId="0" applyFont="1" applyFill="1" applyProtection="1"/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Protection="1"/>
    <xf numFmtId="0" fontId="7" fillId="3" borderId="13" xfId="0" applyFont="1" applyFill="1" applyBorder="1" applyAlignment="1" applyProtection="1">
      <alignment horizontal="left" vertical="center" textRotation="90"/>
    </xf>
    <xf numFmtId="0" fontId="7" fillId="3" borderId="9" xfId="0" applyFont="1" applyFill="1" applyBorder="1" applyAlignment="1" applyProtection="1">
      <alignment horizontal="left" vertical="center" textRotation="90"/>
    </xf>
    <xf numFmtId="0" fontId="7" fillId="3" borderId="9" xfId="0" applyFont="1" applyFill="1" applyBorder="1" applyAlignment="1" applyProtection="1">
      <alignment horizontal="left"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horizontal="justify" vertical="center" wrapText="1"/>
    </xf>
    <xf numFmtId="0" fontId="11" fillId="0" borderId="3" xfId="8" applyFont="1" applyBorder="1" applyAlignment="1" applyProtection="1">
      <alignment horizontal="left" vertical="center" wrapText="1"/>
    </xf>
    <xf numFmtId="1" fontId="11" fillId="2" borderId="3" xfId="8" applyNumberFormat="1" applyFont="1" applyFill="1" applyBorder="1" applyAlignment="1" applyProtection="1">
      <alignment horizontal="center" vertical="center" wrapText="1"/>
    </xf>
    <xf numFmtId="0" fontId="11" fillId="0" borderId="4" xfId="8" applyFont="1" applyBorder="1" applyAlignment="1" applyProtection="1">
      <alignment horizontal="justify" vertical="center" wrapText="1"/>
    </xf>
    <xf numFmtId="0" fontId="15" fillId="2" borderId="3" xfId="8" applyFont="1" applyFill="1" applyBorder="1" applyAlignment="1" applyProtection="1">
      <alignment horizontal="left" vertical="center" wrapText="1"/>
    </xf>
    <xf numFmtId="0" fontId="11" fillId="2" borderId="3" xfId="8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2" fontId="11" fillId="2" borderId="3" xfId="5" applyNumberFormat="1" applyFont="1" applyFill="1" applyBorder="1" applyAlignment="1" applyProtection="1">
      <alignment horizontal="center" vertical="center" wrapText="1"/>
    </xf>
    <xf numFmtId="1" fontId="11" fillId="2" borderId="3" xfId="8" applyNumberFormat="1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/>
    </xf>
    <xf numFmtId="0" fontId="7" fillId="3" borderId="12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horizontal="center" vertical="center"/>
    </xf>
    <xf numFmtId="0" fontId="11" fillId="0" borderId="3" xfId="8" applyFont="1" applyBorder="1" applyAlignment="1" applyProtection="1">
      <alignment horizontal="left" vertical="center"/>
    </xf>
    <xf numFmtId="43" fontId="11" fillId="5" borderId="1" xfId="10" applyFont="1" applyFill="1" applyBorder="1" applyAlignment="1" applyProtection="1">
      <alignment vertical="center"/>
    </xf>
    <xf numFmtId="43" fontId="11" fillId="0" borderId="3" xfId="10" applyFont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</xf>
    <xf numFmtId="9" fontId="11" fillId="0" borderId="3" xfId="5" applyFont="1" applyBorder="1" applyAlignment="1" applyProtection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11" fillId="0" borderId="3" xfId="8" applyFont="1" applyBorder="1" applyAlignment="1">
      <alignment horizontal="center" vertical="center" wrapText="1"/>
    </xf>
    <xf numFmtId="0" fontId="11" fillId="0" borderId="3" xfId="8" applyFont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horizontal="justify" vertical="center" wrapText="1"/>
    </xf>
    <xf numFmtId="0" fontId="11" fillId="0" borderId="3" xfId="8" applyFont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wrapText="1"/>
    </xf>
    <xf numFmtId="0" fontId="13" fillId="4" borderId="0" xfId="0" applyFont="1" applyFill="1" applyBorder="1" applyAlignment="1" applyProtection="1">
      <alignment horizontal="center" wrapText="1"/>
    </xf>
  </cellXfs>
  <cellStyles count="43">
    <cellStyle name="Hipervínculo" xfId="1" builtinId="8" hidden="1"/>
    <cellStyle name="Hipervínculo" xfId="3" builtinId="8" hidden="1"/>
    <cellStyle name="Hipervínculo" xfId="16" builtinId="8" hidden="1"/>
    <cellStyle name="Hipervínculo" xfId="20" builtinId="8" hidden="1"/>
    <cellStyle name="Hipervínculo" xfId="31" builtinId="8" hidden="1"/>
    <cellStyle name="Hipervínculo" xfId="35" builtinId="8" hidden="1"/>
    <cellStyle name="Hipervínculo" xfId="40" builtinId="8" hidden="1"/>
    <cellStyle name="Hipervínculo" xfId="38" builtinId="8" hidden="1"/>
    <cellStyle name="Hipervínculo" xfId="42" builtinId="8" hidden="1"/>
    <cellStyle name="Hipervínculo" xfId="33" builtinId="8" hidden="1"/>
    <cellStyle name="Hipervínculo 2" xfId="13"/>
    <cellStyle name="Hipervínculo visitado" xfId="2" builtinId="9" hidden="1"/>
    <cellStyle name="Hipervínculo visitado" xfId="4" builtinId="9" hidden="1"/>
    <cellStyle name="Hipervínculo visitado" xfId="19" builtinId="9" hidden="1"/>
    <cellStyle name="Hipervínculo visitado" xfId="21" builtinId="9" hidden="1"/>
    <cellStyle name="Hipervínculo visitado" xfId="34" builtinId="9" hidden="1"/>
    <cellStyle name="Hipervínculo visitado" xfId="36" builtinId="9" hidden="1"/>
    <cellStyle name="Hipervínculo visitado" xfId="39" builtinId="9" hidden="1"/>
    <cellStyle name="Hipervínculo visitado" xfId="37" builtinId="9" hidden="1"/>
    <cellStyle name="Hipervínculo visitado" xfId="41" builtinId="9" hidden="1"/>
    <cellStyle name="Hipervínculo visitado" xfId="32" builtinId="9" hidden="1"/>
    <cellStyle name="Millares" xfId="10" builtinId="3"/>
    <cellStyle name="Millares 2" xfId="26"/>
    <cellStyle name="Millares 3" xfId="15"/>
    <cellStyle name="Millares 3 2" xfId="30"/>
    <cellStyle name="Normal" xfId="0" builtinId="0"/>
    <cellStyle name="Normal 2" xfId="6"/>
    <cellStyle name="Normal 2 2" xfId="7"/>
    <cellStyle name="Normal 2 3" xfId="11"/>
    <cellStyle name="Normal 2 3 2" xfId="27"/>
    <cellStyle name="Normal 2 4" xfId="23"/>
    <cellStyle name="Normal 3" xfId="8"/>
    <cellStyle name="Normal 3 2" xfId="24"/>
    <cellStyle name="Normal 4" xfId="12"/>
    <cellStyle name="Normal 4 2" xfId="14"/>
    <cellStyle name="Normal 4 2 2" xfId="29"/>
    <cellStyle name="Normal 4 3" xfId="28"/>
    <cellStyle name="Normal 5" xfId="18"/>
    <cellStyle name="Normal 6" xfId="17"/>
    <cellStyle name="Porcentaje" xfId="5" builtinId="5"/>
    <cellStyle name="Porcentaje 2" xfId="9"/>
    <cellStyle name="Porcentaje 2 2" xfId="25"/>
    <cellStyle name="Porcentaje 3" xfId="22"/>
  </cellStyles>
  <dxfs count="28">
    <dxf>
      <fill>
        <patternFill>
          <bgColor theme="8" tint="0.79998168889431442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8" tint="0.79998168889431442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8" tint="0.79998168889431442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8" tint="0.79998168889431442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3429000</xdr:colOff>
      <xdr:row>23</xdr:row>
      <xdr:rowOff>0</xdr:rowOff>
    </xdr:from>
    <xdr:to>
      <xdr:col>5</xdr:col>
      <xdr:colOff>4038600</xdr:colOff>
      <xdr:row>24</xdr:row>
      <xdr:rowOff>19050</xdr:rowOff>
    </xdr:to>
    <xdr:sp macro="" textlink="">
      <xdr:nvSpPr>
        <xdr:cNvPr id="2" name="1 Rectángulo"/>
        <xdr:cNvSpPr/>
      </xdr:nvSpPr>
      <xdr:spPr>
        <a:xfrm>
          <a:off x="6648450" y="6457950"/>
          <a:ext cx="609600" cy="381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0</xdr:col>
      <xdr:colOff>76200</xdr:colOff>
      <xdr:row>0</xdr:row>
      <xdr:rowOff>76200</xdr:rowOff>
    </xdr:from>
    <xdr:to>
      <xdr:col>3</xdr:col>
      <xdr:colOff>781050</xdr:colOff>
      <xdr:row>3</xdr:row>
      <xdr:rowOff>76200</xdr:rowOff>
    </xdr:to>
    <xdr:sp macro="" textlink="">
      <xdr:nvSpPr>
        <xdr:cNvPr id="3" name="1 Rectángulo"/>
        <xdr:cNvSpPr/>
      </xdr:nvSpPr>
      <xdr:spPr>
        <a:xfrm>
          <a:off x="76200" y="76200"/>
          <a:ext cx="1905000" cy="5715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C" sz="1400">
              <a:effectLst/>
              <a:latin typeface="Arial Black"/>
              <a:ea typeface="Calibri"/>
              <a:cs typeface="Times New Roman"/>
            </a:rPr>
            <a:t>Anexo 8</a:t>
          </a:r>
          <a:endParaRPr lang="es-EC" sz="1400">
            <a:effectLst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topLeftCell="G4" zoomScale="50" zoomScaleNormal="50" workbookViewId="0">
      <selection activeCell="I22" sqref="I22"/>
    </sheetView>
  </sheetViews>
  <sheetFormatPr baseColWidth="10" defaultColWidth="14.625" defaultRowHeight="15" x14ac:dyDescent="0.2"/>
  <cols>
    <col min="1" max="3" width="5.125" style="1" customWidth="1"/>
    <col min="4" max="4" width="15.875" style="1" customWidth="1"/>
    <col min="5" max="5" width="10.375" style="1" bestFit="1" customWidth="1"/>
    <col min="6" max="6" width="60.625" style="2" customWidth="1"/>
    <col min="7" max="7" width="30.375" style="2" customWidth="1"/>
    <col min="8" max="8" width="14.625" style="1"/>
    <col min="9" max="9" width="23.375" style="1" customWidth="1"/>
    <col min="10" max="10" width="14.625" style="1"/>
    <col min="11" max="11" width="37.875" style="4" customWidth="1"/>
    <col min="12" max="12" width="40.875" style="1" customWidth="1"/>
    <col min="13" max="13" width="27.875" style="1" customWidth="1"/>
    <col min="14" max="14" width="26.125" style="1" customWidth="1"/>
    <col min="15" max="15" width="14.625" style="5" customWidth="1"/>
    <col min="16" max="16" width="18" style="1" customWidth="1"/>
    <col min="17" max="17" width="19.375" style="1" customWidth="1"/>
    <col min="18" max="18" width="14.625" style="1"/>
    <col min="19" max="19" width="18.625" style="1" customWidth="1"/>
    <col min="20" max="20" width="14.625" style="1"/>
    <col min="21" max="21" width="38.375" style="1" customWidth="1"/>
    <col min="22" max="22" width="48.875" style="1" customWidth="1"/>
    <col min="23" max="23" width="3.375" style="1" customWidth="1"/>
    <col min="24" max="24" width="14.625" style="1"/>
    <col min="25" max="25" width="18.375" style="1" customWidth="1"/>
    <col min="26" max="26" width="50.125" style="1" customWidth="1"/>
    <col min="27" max="16384" width="14.625" style="1"/>
  </cols>
  <sheetData>
    <row r="1" spans="1:26" ht="30" customHeight="1" x14ac:dyDescent="0.2">
      <c r="A1" s="7" t="s">
        <v>29</v>
      </c>
      <c r="B1" s="6"/>
      <c r="C1" s="6"/>
      <c r="D1" s="6"/>
      <c r="E1" s="6"/>
    </row>
    <row r="2" spans="1:26" ht="30" customHeight="1" x14ac:dyDescent="0.2">
      <c r="A2" s="6" t="s">
        <v>20</v>
      </c>
      <c r="B2" s="6"/>
      <c r="C2" s="6"/>
      <c r="D2" s="6"/>
      <c r="E2" s="6"/>
    </row>
    <row r="3" spans="1:26" ht="30" customHeight="1" x14ac:dyDescent="0.2">
      <c r="A3" s="6" t="s">
        <v>31</v>
      </c>
      <c r="B3" s="6"/>
      <c r="C3" s="6"/>
      <c r="D3" s="2" t="s">
        <v>0</v>
      </c>
      <c r="E3" s="2"/>
    </row>
    <row r="4" spans="1:26" ht="30" customHeight="1" x14ac:dyDescent="0.2">
      <c r="A4" s="6" t="s">
        <v>11</v>
      </c>
      <c r="B4" s="6"/>
      <c r="C4" s="6"/>
      <c r="D4" s="6"/>
      <c r="E4" s="2" t="s">
        <v>1</v>
      </c>
    </row>
    <row r="5" spans="1:26" ht="36" customHeight="1" thickBot="1" x14ac:dyDescent="0.3">
      <c r="A5" s="6"/>
      <c r="B5" s="6"/>
      <c r="C5" s="6"/>
      <c r="D5" s="6"/>
      <c r="E5" s="2"/>
      <c r="H5" s="102" t="s">
        <v>86</v>
      </c>
      <c r="I5" s="102"/>
      <c r="J5" s="102"/>
      <c r="K5" s="102"/>
      <c r="L5" s="102"/>
      <c r="R5" s="103" t="s">
        <v>86</v>
      </c>
      <c r="S5" s="103"/>
      <c r="T5" s="103"/>
      <c r="U5" s="103"/>
      <c r="V5" s="103"/>
      <c r="X5" s="99" t="s">
        <v>92</v>
      </c>
      <c r="Y5" s="99"/>
      <c r="Z5" s="99"/>
    </row>
    <row r="6" spans="1:26" s="2" customFormat="1" ht="90" customHeight="1" x14ac:dyDescent="0.25">
      <c r="A6" s="55" t="s">
        <v>24</v>
      </c>
      <c r="B6" s="11" t="s">
        <v>25</v>
      </c>
      <c r="C6" s="11" t="s">
        <v>8</v>
      </c>
      <c r="D6" s="12" t="s">
        <v>2</v>
      </c>
      <c r="E6" s="36" t="s">
        <v>71</v>
      </c>
      <c r="F6" s="12" t="s">
        <v>3</v>
      </c>
      <c r="G6" s="12" t="s">
        <v>4</v>
      </c>
      <c r="H6" s="46" t="s">
        <v>22</v>
      </c>
      <c r="I6" s="47" t="s">
        <v>87</v>
      </c>
      <c r="J6" s="46" t="s">
        <v>88</v>
      </c>
      <c r="K6" s="14" t="s">
        <v>89</v>
      </c>
      <c r="L6" s="47" t="s">
        <v>10</v>
      </c>
      <c r="M6" s="14" t="s">
        <v>5</v>
      </c>
      <c r="N6" s="14" t="s">
        <v>6</v>
      </c>
      <c r="O6" s="13" t="s">
        <v>7</v>
      </c>
      <c r="P6" s="14" t="s">
        <v>30</v>
      </c>
      <c r="Q6" s="49" t="s">
        <v>9</v>
      </c>
      <c r="R6" s="9" t="s">
        <v>22</v>
      </c>
      <c r="S6" s="51" t="s">
        <v>87</v>
      </c>
      <c r="T6" s="9" t="s">
        <v>88</v>
      </c>
      <c r="U6" s="8" t="s">
        <v>89</v>
      </c>
      <c r="V6" s="51" t="s">
        <v>10</v>
      </c>
      <c r="W6" s="52"/>
      <c r="X6" s="51" t="s">
        <v>21</v>
      </c>
      <c r="Y6" s="51" t="s">
        <v>90</v>
      </c>
      <c r="Z6" s="51" t="s">
        <v>91</v>
      </c>
    </row>
    <row r="7" spans="1:26" s="2" customFormat="1" ht="30.95" customHeight="1" x14ac:dyDescent="0.25">
      <c r="A7" s="100">
        <v>91</v>
      </c>
      <c r="B7" s="100">
        <v>3</v>
      </c>
      <c r="C7" s="100" t="s">
        <v>23</v>
      </c>
      <c r="D7" s="101" t="s">
        <v>13</v>
      </c>
      <c r="E7" s="35" t="s">
        <v>72</v>
      </c>
      <c r="F7" s="15" t="s">
        <v>32</v>
      </c>
      <c r="G7" s="16" t="s">
        <v>33</v>
      </c>
      <c r="H7" s="17"/>
      <c r="I7" s="17">
        <v>0</v>
      </c>
      <c r="J7" s="56">
        <f>IF(I7="","",IFERROR(IF(I7=H7,1,I7/H7),"-"))</f>
        <v>1</v>
      </c>
      <c r="K7" s="48" t="str">
        <f>IF(J7="-","EJECUCIÓN NO PLANIFICADA",IF(J7="","",IF(J7&gt;1,"EJECUTA MÁS DE LO PLANIFICADO",IF(AND(J7&lt;0.99,J7&gt;0.9),"ALTA EJECUCIÓN",IF(J7=0,"NO EJECUTA",IF(J7=1,"CUMPLE EJECUCIÓN PLANIFICADA",IF(J7&lt;0.5,"BAJA EJECUCIÓN","MEDIANA EJECUCIÓN")))))))</f>
        <v>CUMPLE EJECUCIÓN PLANIFICADA</v>
      </c>
      <c r="L7" s="17"/>
      <c r="M7" s="16" t="s">
        <v>34</v>
      </c>
      <c r="N7" s="15" t="s">
        <v>35</v>
      </c>
      <c r="O7" s="18">
        <v>840301</v>
      </c>
      <c r="P7" s="19" t="s">
        <v>15</v>
      </c>
      <c r="Q7" s="50">
        <v>1117821.22</v>
      </c>
      <c r="R7" s="53">
        <v>1117821.22</v>
      </c>
      <c r="S7" s="53">
        <v>1000000</v>
      </c>
      <c r="T7" s="54">
        <f>IF(S7="","",IFERROR(IF(S7=R7,1,S7/R7),"-"))</f>
        <v>0.89459743839895978</v>
      </c>
      <c r="U7" s="48" t="str">
        <f>IF(T7="-","EJECUCIÓN NO PLANIFICADA",IF(T7="","",IF(T7&gt;1,"EJECUTA MÁS DE LO PLANIFICADO",IF(AND(T7&lt;0.99,T7&gt;0.9),"ALTA EJECUCIÓN",IF(T7=0,"NO EJECUTA",IF(T7=1,"CUMPLE EJECUCIÓN PLANIFICADA",IF(T7&lt;0.5,"BAJA EJECUCIÓN","MEDIANA EJECUCIÓN")))))))</f>
        <v>MEDIANA EJECUCIÓN</v>
      </c>
      <c r="V7" s="10"/>
      <c r="W7" s="52"/>
      <c r="X7" s="10"/>
      <c r="Y7" s="10"/>
      <c r="Z7" s="10"/>
    </row>
    <row r="8" spans="1:26" s="2" customFormat="1" ht="30.95" customHeight="1" x14ac:dyDescent="0.25">
      <c r="A8" s="100"/>
      <c r="B8" s="100"/>
      <c r="C8" s="100"/>
      <c r="D8" s="101"/>
      <c r="E8" s="35" t="s">
        <v>73</v>
      </c>
      <c r="F8" s="20" t="s">
        <v>36</v>
      </c>
      <c r="G8" s="21" t="s">
        <v>37</v>
      </c>
      <c r="H8" s="17">
        <v>1</v>
      </c>
      <c r="I8" s="17">
        <v>1</v>
      </c>
      <c r="J8" s="56">
        <f t="shared" ref="J8:J20" si="0">IF(I8="","",IFERROR(IF(I8=H8,1,I8/H8),"-"))</f>
        <v>1</v>
      </c>
      <c r="K8" s="48" t="str">
        <f t="shared" ref="K8:K20" si="1">IF(J8="-","EJECUCIÓN NO PLANIFICADA",IF(J8="","",IF(J8&gt;1,"EJECUTA MÁS DE LO PLANIFICADO",IF(AND(J8&lt;0.99,J8&gt;0.9),"ALTA EJECUCIÓN",IF(J8=0,"NO EJECUTA",IF(J8=1,"CUMPLE EJECUCIÓN PLANIFICADA",IF(J8&lt;0.5,"BAJA EJECUCIÓN","MEDIANA EJECUCIÓN")))))))</f>
        <v>CUMPLE EJECUCIÓN PLANIFICADA</v>
      </c>
      <c r="L8" s="17"/>
      <c r="M8" s="16" t="s">
        <v>37</v>
      </c>
      <c r="N8" s="15" t="s">
        <v>35</v>
      </c>
      <c r="O8" s="22">
        <v>730420</v>
      </c>
      <c r="P8" s="19" t="s">
        <v>38</v>
      </c>
      <c r="Q8" s="50">
        <v>883717.81</v>
      </c>
      <c r="R8" s="53">
        <v>0</v>
      </c>
      <c r="S8" s="53">
        <v>0</v>
      </c>
      <c r="T8" s="54">
        <f t="shared" ref="T8:T19" si="2">IF(S8="","",IFERROR(IF(S8=R8,1,S8/R8),"-"))</f>
        <v>1</v>
      </c>
      <c r="U8" s="48" t="str">
        <f t="shared" ref="U8:U20" si="3">IF(T8="-","EJECUCIÓN NO PLANIFICADA",IF(T8="","",IF(T8&gt;1,"EJECUTA MÁS DE LO PLANIFICADO",IF(AND(T8&lt;0.99,T8&gt;0.9),"ALTA EJECUCIÓN",IF(T8=0,"NO EJECUTA",IF(T8=1,"CUMPLE EJECUCIÓN PLANIFICADA",IF(T8&lt;0.5,"BAJA EJECUCIÓN","MEDIANA EJECUCIÓN")))))))</f>
        <v>CUMPLE EJECUCIÓN PLANIFICADA</v>
      </c>
      <c r="V8" s="10"/>
      <c r="W8" s="52"/>
      <c r="X8" s="10"/>
      <c r="Y8" s="10"/>
      <c r="Z8" s="10"/>
    </row>
    <row r="9" spans="1:26" s="2" customFormat="1" ht="30.95" customHeight="1" x14ac:dyDescent="0.25">
      <c r="A9" s="100"/>
      <c r="B9" s="100"/>
      <c r="C9" s="100"/>
      <c r="D9" s="101"/>
      <c r="E9" s="35" t="s">
        <v>74</v>
      </c>
      <c r="F9" s="15" t="s">
        <v>14</v>
      </c>
      <c r="G9" s="16" t="s">
        <v>39</v>
      </c>
      <c r="H9" s="17">
        <v>0</v>
      </c>
      <c r="I9" s="17">
        <v>0</v>
      </c>
      <c r="J9" s="56">
        <f t="shared" si="0"/>
        <v>1</v>
      </c>
      <c r="K9" s="48" t="str">
        <f t="shared" si="1"/>
        <v>CUMPLE EJECUCIÓN PLANIFICADA</v>
      </c>
      <c r="L9" s="17"/>
      <c r="M9" s="16" t="s">
        <v>40</v>
      </c>
      <c r="N9" s="15" t="s">
        <v>41</v>
      </c>
      <c r="O9" s="18">
        <v>840301</v>
      </c>
      <c r="P9" s="19" t="s">
        <v>15</v>
      </c>
      <c r="Q9" s="50">
        <v>273927.3</v>
      </c>
      <c r="R9" s="53">
        <v>0</v>
      </c>
      <c r="S9" s="53">
        <v>0</v>
      </c>
      <c r="T9" s="54">
        <f t="shared" si="2"/>
        <v>1</v>
      </c>
      <c r="U9" s="48" t="str">
        <f t="shared" si="3"/>
        <v>CUMPLE EJECUCIÓN PLANIFICADA</v>
      </c>
      <c r="V9" s="10"/>
      <c r="W9" s="52"/>
      <c r="X9" s="10"/>
      <c r="Y9" s="10"/>
      <c r="Z9" s="10"/>
    </row>
    <row r="10" spans="1:26" s="2" customFormat="1" ht="30.95" customHeight="1" x14ac:dyDescent="0.25">
      <c r="A10" s="100"/>
      <c r="B10" s="100"/>
      <c r="C10" s="100"/>
      <c r="D10" s="101"/>
      <c r="E10" s="35" t="s">
        <v>75</v>
      </c>
      <c r="F10" s="15" t="s">
        <v>42</v>
      </c>
      <c r="G10" s="16" t="s">
        <v>43</v>
      </c>
      <c r="H10" s="23">
        <v>15</v>
      </c>
      <c r="I10" s="23">
        <v>10</v>
      </c>
      <c r="J10" s="56">
        <f t="shared" si="0"/>
        <v>0.66666666666666663</v>
      </c>
      <c r="K10" s="48" t="str">
        <f t="shared" si="1"/>
        <v>MEDIANA EJECUCIÓN</v>
      </c>
      <c r="L10" s="23"/>
      <c r="M10" s="16" t="s">
        <v>40</v>
      </c>
      <c r="N10" s="15" t="s">
        <v>41</v>
      </c>
      <c r="O10" s="18">
        <v>840301</v>
      </c>
      <c r="P10" s="19" t="s">
        <v>15</v>
      </c>
      <c r="Q10" s="50">
        <f>3078256.44-Q9</f>
        <v>2804329.14</v>
      </c>
      <c r="R10" s="53">
        <v>1402164.57</v>
      </c>
      <c r="S10" s="53">
        <v>1300000</v>
      </c>
      <c r="T10" s="54">
        <f t="shared" si="2"/>
        <v>0.92713796070314336</v>
      </c>
      <c r="U10" s="48" t="str">
        <f t="shared" si="3"/>
        <v>ALTA EJECUCIÓN</v>
      </c>
      <c r="V10" s="10"/>
      <c r="W10" s="52"/>
      <c r="X10" s="10"/>
      <c r="Y10" s="10"/>
      <c r="Z10" s="10"/>
    </row>
    <row r="11" spans="1:26" s="2" customFormat="1" ht="30.95" customHeight="1" x14ac:dyDescent="0.25">
      <c r="A11" s="100"/>
      <c r="B11" s="100"/>
      <c r="C11" s="100"/>
      <c r="D11" s="101" t="s">
        <v>16</v>
      </c>
      <c r="E11" s="35" t="s">
        <v>76</v>
      </c>
      <c r="F11" s="37" t="s">
        <v>44</v>
      </c>
      <c r="G11" s="24" t="s">
        <v>45</v>
      </c>
      <c r="H11" s="25">
        <v>0</v>
      </c>
      <c r="I11" s="25">
        <v>0</v>
      </c>
      <c r="J11" s="56">
        <f t="shared" si="0"/>
        <v>1</v>
      </c>
      <c r="K11" s="48" t="str">
        <f t="shared" si="1"/>
        <v>CUMPLE EJECUCIÓN PLANIFICADA</v>
      </c>
      <c r="L11" s="25"/>
      <c r="M11" s="16" t="s">
        <v>46</v>
      </c>
      <c r="N11" s="15" t="s">
        <v>47</v>
      </c>
      <c r="O11" s="26">
        <v>750107</v>
      </c>
      <c r="P11" s="19" t="s">
        <v>48</v>
      </c>
      <c r="Q11" s="50">
        <v>3747968.55</v>
      </c>
      <c r="R11" s="53">
        <v>1873984.2749999999</v>
      </c>
      <c r="S11" s="53">
        <v>0</v>
      </c>
      <c r="T11" s="54">
        <f t="shared" si="2"/>
        <v>0</v>
      </c>
      <c r="U11" s="48" t="str">
        <f t="shared" si="3"/>
        <v>NO EJECUTA</v>
      </c>
      <c r="V11" s="10"/>
      <c r="W11" s="52"/>
      <c r="X11" s="10"/>
      <c r="Y11" s="10"/>
      <c r="Z11" s="10"/>
    </row>
    <row r="12" spans="1:26" s="2" customFormat="1" ht="30.95" customHeight="1" x14ac:dyDescent="0.25">
      <c r="A12" s="100"/>
      <c r="B12" s="100"/>
      <c r="C12" s="100"/>
      <c r="D12" s="101"/>
      <c r="E12" s="35" t="s">
        <v>77</v>
      </c>
      <c r="F12" s="38" t="s">
        <v>49</v>
      </c>
      <c r="G12" s="16" t="s">
        <v>50</v>
      </c>
      <c r="H12" s="23">
        <v>1</v>
      </c>
      <c r="I12" s="23">
        <v>0</v>
      </c>
      <c r="J12" s="56">
        <f t="shared" si="0"/>
        <v>0</v>
      </c>
      <c r="K12" s="48" t="str">
        <f t="shared" si="1"/>
        <v>NO EJECUTA</v>
      </c>
      <c r="L12" s="23"/>
      <c r="M12" s="16" t="s">
        <v>46</v>
      </c>
      <c r="N12" s="15" t="s">
        <v>51</v>
      </c>
      <c r="O12" s="18">
        <v>750107</v>
      </c>
      <c r="P12" s="19" t="s">
        <v>48</v>
      </c>
      <c r="Q12" s="50">
        <f>82097.45+249458.29</f>
        <v>331555.74</v>
      </c>
      <c r="R12" s="53">
        <v>331555.74</v>
      </c>
      <c r="S12" s="53">
        <v>500000</v>
      </c>
      <c r="T12" s="54">
        <f t="shared" si="2"/>
        <v>1.5080420565181589</v>
      </c>
      <c r="U12" s="48" t="str">
        <f t="shared" si="3"/>
        <v>EJECUTA MÁS DE LO PLANIFICADO</v>
      </c>
      <c r="V12" s="10"/>
      <c r="W12" s="52"/>
      <c r="X12" s="10"/>
      <c r="Y12" s="10"/>
      <c r="Z12" s="10"/>
    </row>
    <row r="13" spans="1:26" s="2" customFormat="1" ht="30.95" customHeight="1" x14ac:dyDescent="0.25">
      <c r="A13" s="100"/>
      <c r="B13" s="100"/>
      <c r="C13" s="100"/>
      <c r="D13" s="101"/>
      <c r="E13" s="35" t="s">
        <v>78</v>
      </c>
      <c r="F13" s="39" t="s">
        <v>52</v>
      </c>
      <c r="G13" s="16" t="s">
        <v>53</v>
      </c>
      <c r="H13" s="23">
        <v>1</v>
      </c>
      <c r="I13" s="23">
        <v>1</v>
      </c>
      <c r="J13" s="56">
        <f t="shared" si="0"/>
        <v>1</v>
      </c>
      <c r="K13" s="48" t="str">
        <f t="shared" si="1"/>
        <v>CUMPLE EJECUCIÓN PLANIFICADA</v>
      </c>
      <c r="L13" s="23"/>
      <c r="M13" s="16" t="s">
        <v>54</v>
      </c>
      <c r="N13" s="15" t="s">
        <v>55</v>
      </c>
      <c r="O13" s="18">
        <v>730601</v>
      </c>
      <c r="P13" s="19" t="s">
        <v>18</v>
      </c>
      <c r="Q13" s="50">
        <f>1892.8+2139.2</f>
        <v>4032</v>
      </c>
      <c r="R13" s="53">
        <v>0</v>
      </c>
      <c r="S13" s="53"/>
      <c r="T13" s="54" t="str">
        <f t="shared" si="2"/>
        <v/>
      </c>
      <c r="U13" s="48" t="str">
        <f t="shared" si="3"/>
        <v/>
      </c>
      <c r="V13" s="10"/>
      <c r="W13" s="52"/>
      <c r="X13" s="10"/>
      <c r="Y13" s="10"/>
      <c r="Z13" s="10"/>
    </row>
    <row r="14" spans="1:26" s="2" customFormat="1" ht="30.95" customHeight="1" x14ac:dyDescent="0.25">
      <c r="A14" s="100"/>
      <c r="B14" s="100"/>
      <c r="C14" s="100"/>
      <c r="D14" s="101"/>
      <c r="E14" s="35" t="s">
        <v>79</v>
      </c>
      <c r="F14" s="40" t="s">
        <v>56</v>
      </c>
      <c r="G14" s="27" t="s">
        <v>57</v>
      </c>
      <c r="H14" s="23">
        <v>1</v>
      </c>
      <c r="I14" s="23">
        <v>0</v>
      </c>
      <c r="J14" s="56">
        <f t="shared" si="0"/>
        <v>0</v>
      </c>
      <c r="K14" s="48" t="str">
        <f t="shared" si="1"/>
        <v>NO EJECUTA</v>
      </c>
      <c r="L14" s="23"/>
      <c r="M14" s="27" t="s">
        <v>58</v>
      </c>
      <c r="N14" s="28" t="s">
        <v>59</v>
      </c>
      <c r="O14" s="29">
        <v>730604</v>
      </c>
      <c r="P14" s="30" t="s">
        <v>60</v>
      </c>
      <c r="Q14" s="50">
        <v>23856</v>
      </c>
      <c r="R14" s="53">
        <v>23856</v>
      </c>
      <c r="S14" s="53">
        <v>21000</v>
      </c>
      <c r="T14" s="54">
        <f t="shared" si="2"/>
        <v>0.88028169014084512</v>
      </c>
      <c r="U14" s="48" t="str">
        <f t="shared" si="3"/>
        <v>MEDIANA EJECUCIÓN</v>
      </c>
      <c r="V14" s="10"/>
      <c r="W14" s="52"/>
      <c r="X14" s="10"/>
      <c r="Y14" s="10"/>
      <c r="Z14" s="10"/>
    </row>
    <row r="15" spans="1:26" s="2" customFormat="1" ht="30.95" customHeight="1" x14ac:dyDescent="0.25">
      <c r="A15" s="100"/>
      <c r="B15" s="100"/>
      <c r="C15" s="100"/>
      <c r="D15" s="101"/>
      <c r="E15" s="35" t="s">
        <v>80</v>
      </c>
      <c r="F15" s="41" t="s">
        <v>61</v>
      </c>
      <c r="G15" s="27" t="s">
        <v>62</v>
      </c>
      <c r="H15" s="23">
        <v>15</v>
      </c>
      <c r="I15" s="23">
        <v>14</v>
      </c>
      <c r="J15" s="56">
        <f t="shared" si="0"/>
        <v>0.93333333333333335</v>
      </c>
      <c r="K15" s="48" t="str">
        <f t="shared" si="1"/>
        <v>ALTA EJECUCIÓN</v>
      </c>
      <c r="L15" s="23"/>
      <c r="M15" s="16" t="s">
        <v>54</v>
      </c>
      <c r="N15" s="31" t="s">
        <v>55</v>
      </c>
      <c r="O15" s="23">
        <v>730601</v>
      </c>
      <c r="P15" s="30" t="s">
        <v>18</v>
      </c>
      <c r="Q15" s="50">
        <v>115880.8</v>
      </c>
      <c r="R15" s="53">
        <v>57940.4</v>
      </c>
      <c r="S15" s="53">
        <v>57940.4</v>
      </c>
      <c r="T15" s="54">
        <f t="shared" si="2"/>
        <v>1</v>
      </c>
      <c r="U15" s="48" t="str">
        <f t="shared" si="3"/>
        <v>CUMPLE EJECUCIÓN PLANIFICADA</v>
      </c>
      <c r="V15" s="10"/>
      <c r="W15" s="52"/>
      <c r="X15" s="10"/>
      <c r="Y15" s="10"/>
      <c r="Z15" s="10"/>
    </row>
    <row r="16" spans="1:26" s="2" customFormat="1" ht="30.95" customHeight="1" x14ac:dyDescent="0.25">
      <c r="A16" s="100"/>
      <c r="B16" s="100"/>
      <c r="C16" s="100"/>
      <c r="D16" s="101"/>
      <c r="E16" s="35" t="s">
        <v>81</v>
      </c>
      <c r="F16" s="42" t="s">
        <v>63</v>
      </c>
      <c r="G16" s="27" t="s">
        <v>64</v>
      </c>
      <c r="H16" s="23">
        <v>22</v>
      </c>
      <c r="I16" s="23">
        <v>10</v>
      </c>
      <c r="J16" s="56">
        <f t="shared" si="0"/>
        <v>0.45454545454545453</v>
      </c>
      <c r="K16" s="48" t="str">
        <f t="shared" si="1"/>
        <v>BAJA EJECUCIÓN</v>
      </c>
      <c r="L16" s="23"/>
      <c r="M16" s="27" t="s">
        <v>58</v>
      </c>
      <c r="N16" s="28" t="s">
        <v>59</v>
      </c>
      <c r="O16" s="23">
        <v>730604</v>
      </c>
      <c r="P16" s="30" t="s">
        <v>60</v>
      </c>
      <c r="Q16" s="50">
        <v>841208.57</v>
      </c>
      <c r="R16" s="53">
        <v>0</v>
      </c>
      <c r="S16" s="53"/>
      <c r="T16" s="54" t="str">
        <f t="shared" si="2"/>
        <v/>
      </c>
      <c r="U16" s="48" t="str">
        <f t="shared" si="3"/>
        <v/>
      </c>
      <c r="V16" s="10"/>
      <c r="W16" s="52"/>
      <c r="X16" s="10"/>
      <c r="Y16" s="10"/>
      <c r="Z16" s="10"/>
    </row>
    <row r="17" spans="1:26" s="2" customFormat="1" ht="30.95" customHeight="1" x14ac:dyDescent="0.25">
      <c r="A17" s="100"/>
      <c r="B17" s="100"/>
      <c r="C17" s="100"/>
      <c r="D17" s="101"/>
      <c r="E17" s="35" t="s">
        <v>82</v>
      </c>
      <c r="F17" s="43" t="s">
        <v>65</v>
      </c>
      <c r="G17" s="16" t="s">
        <v>66</v>
      </c>
      <c r="H17" s="23">
        <v>0</v>
      </c>
      <c r="I17" s="23">
        <v>0</v>
      </c>
      <c r="J17" s="56">
        <f t="shared" si="0"/>
        <v>1</v>
      </c>
      <c r="K17" s="48" t="str">
        <f t="shared" si="1"/>
        <v>CUMPLE EJECUCIÓN PLANIFICADA</v>
      </c>
      <c r="L17" s="23"/>
      <c r="M17" s="16" t="s">
        <v>54</v>
      </c>
      <c r="N17" s="31" t="s">
        <v>55</v>
      </c>
      <c r="O17" s="22">
        <v>730601</v>
      </c>
      <c r="P17" s="19" t="s">
        <v>18</v>
      </c>
      <c r="Q17" s="50">
        <v>30000</v>
      </c>
      <c r="R17" s="53">
        <v>30000</v>
      </c>
      <c r="S17" s="53">
        <v>15000</v>
      </c>
      <c r="T17" s="54">
        <f t="shared" si="2"/>
        <v>0.5</v>
      </c>
      <c r="U17" s="48" t="str">
        <f t="shared" si="3"/>
        <v>MEDIANA EJECUCIÓN</v>
      </c>
      <c r="V17" s="10"/>
      <c r="W17" s="52"/>
      <c r="X17" s="10"/>
      <c r="Y17" s="10"/>
      <c r="Z17" s="10"/>
    </row>
    <row r="18" spans="1:26" s="2" customFormat="1" ht="30.95" customHeight="1" x14ac:dyDescent="0.25">
      <c r="A18" s="100"/>
      <c r="B18" s="100"/>
      <c r="C18" s="100"/>
      <c r="D18" s="101"/>
      <c r="E18" s="35" t="s">
        <v>83</v>
      </c>
      <c r="F18" s="44" t="s">
        <v>67</v>
      </c>
      <c r="G18" s="16" t="s">
        <v>66</v>
      </c>
      <c r="H18" s="23">
        <v>1</v>
      </c>
      <c r="I18" s="23">
        <v>0</v>
      </c>
      <c r="J18" s="56">
        <f t="shared" si="0"/>
        <v>0</v>
      </c>
      <c r="K18" s="48" t="str">
        <f t="shared" si="1"/>
        <v>NO EJECUTA</v>
      </c>
      <c r="L18" s="23"/>
      <c r="M18" s="16" t="s">
        <v>54</v>
      </c>
      <c r="N18" s="31" t="s">
        <v>55</v>
      </c>
      <c r="O18" s="22">
        <v>730601</v>
      </c>
      <c r="P18" s="19" t="s">
        <v>18</v>
      </c>
      <c r="Q18" s="50">
        <v>120000</v>
      </c>
      <c r="R18" s="53">
        <v>0</v>
      </c>
      <c r="S18" s="53"/>
      <c r="T18" s="54" t="str">
        <f t="shared" si="2"/>
        <v/>
      </c>
      <c r="U18" s="48" t="str">
        <f t="shared" si="3"/>
        <v/>
      </c>
      <c r="V18" s="10"/>
      <c r="W18" s="52"/>
      <c r="X18" s="10"/>
      <c r="Y18" s="10"/>
      <c r="Z18" s="10"/>
    </row>
    <row r="19" spans="1:26" s="2" customFormat="1" ht="30.95" customHeight="1" x14ac:dyDescent="0.25">
      <c r="A19" s="100"/>
      <c r="B19" s="100"/>
      <c r="C19" s="100"/>
      <c r="D19" s="101"/>
      <c r="E19" s="35" t="s">
        <v>84</v>
      </c>
      <c r="F19" s="44" t="s">
        <v>68</v>
      </c>
      <c r="G19" s="16" t="s">
        <v>69</v>
      </c>
      <c r="H19" s="23">
        <v>1</v>
      </c>
      <c r="I19" s="23">
        <v>1</v>
      </c>
      <c r="J19" s="56">
        <f t="shared" si="0"/>
        <v>1</v>
      </c>
      <c r="K19" s="48" t="str">
        <f t="shared" si="1"/>
        <v>CUMPLE EJECUCIÓN PLANIFICADA</v>
      </c>
      <c r="L19" s="23"/>
      <c r="M19" s="16" t="s">
        <v>54</v>
      </c>
      <c r="N19" s="31" t="s">
        <v>55</v>
      </c>
      <c r="O19" s="22">
        <v>730601</v>
      </c>
      <c r="P19" s="19" t="s">
        <v>18</v>
      </c>
      <c r="Q19" s="50">
        <v>120000</v>
      </c>
      <c r="R19" s="53">
        <v>0</v>
      </c>
      <c r="S19" s="53"/>
      <c r="T19" s="54" t="str">
        <f t="shared" si="2"/>
        <v/>
      </c>
      <c r="U19" s="48" t="str">
        <f t="shared" si="3"/>
        <v/>
      </c>
      <c r="V19" s="10"/>
      <c r="W19" s="52"/>
      <c r="X19" s="10"/>
      <c r="Y19" s="10"/>
      <c r="Z19" s="10"/>
    </row>
    <row r="20" spans="1:26" s="2" customFormat="1" ht="30.95" customHeight="1" x14ac:dyDescent="0.25">
      <c r="A20" s="100"/>
      <c r="B20" s="100"/>
      <c r="C20" s="100"/>
      <c r="D20" s="101"/>
      <c r="E20" s="35" t="s">
        <v>85</v>
      </c>
      <c r="F20" s="45" t="s">
        <v>70</v>
      </c>
      <c r="G20" s="21" t="s">
        <v>34</v>
      </c>
      <c r="H20" s="33">
        <v>1</v>
      </c>
      <c r="I20" s="33">
        <v>0</v>
      </c>
      <c r="J20" s="56">
        <f t="shared" si="0"/>
        <v>0</v>
      </c>
      <c r="K20" s="48" t="str">
        <f t="shared" si="1"/>
        <v>NO EJECUTA</v>
      </c>
      <c r="L20" s="33"/>
      <c r="M20" s="21" t="s">
        <v>34</v>
      </c>
      <c r="N20" s="32" t="s">
        <v>35</v>
      </c>
      <c r="O20" s="33">
        <v>730420</v>
      </c>
      <c r="P20" s="34" t="s">
        <v>38</v>
      </c>
      <c r="Q20" s="50">
        <f>1884450+2548883.96+49347.16</f>
        <v>4482681.12</v>
      </c>
      <c r="R20" s="53">
        <v>0</v>
      </c>
      <c r="S20" s="53"/>
      <c r="T20" s="54" t="str">
        <f>IF(S20="","",IFERROR(IF(S20=R20,1,S20/R20),"-"))</f>
        <v/>
      </c>
      <c r="U20" s="48" t="str">
        <f t="shared" si="3"/>
        <v/>
      </c>
      <c r="V20" s="10"/>
      <c r="W20" s="52"/>
      <c r="X20" s="10"/>
      <c r="Y20" s="10"/>
      <c r="Z20" s="10"/>
    </row>
    <row r="24" spans="1:26" ht="15.75" x14ac:dyDescent="0.2">
      <c r="D24" s="3" t="s">
        <v>28</v>
      </c>
      <c r="E24" s="2"/>
    </row>
    <row r="25" spans="1:26" x14ac:dyDescent="0.2">
      <c r="D25" s="2" t="s">
        <v>26</v>
      </c>
      <c r="E25" s="2"/>
    </row>
    <row r="26" spans="1:26" x14ac:dyDescent="0.2">
      <c r="D26" s="2" t="s">
        <v>27</v>
      </c>
      <c r="E26" s="2"/>
    </row>
    <row r="27" spans="1:26" x14ac:dyDescent="0.2">
      <c r="D27" s="2" t="s">
        <v>12</v>
      </c>
      <c r="E27" s="2"/>
    </row>
    <row r="28" spans="1:26" x14ac:dyDescent="0.2">
      <c r="D28" s="2" t="s">
        <v>17</v>
      </c>
      <c r="E28" s="2"/>
    </row>
    <row r="29" spans="1:26" x14ac:dyDescent="0.2">
      <c r="D29" s="2" t="s">
        <v>19</v>
      </c>
      <c r="E29" s="2"/>
    </row>
  </sheetData>
  <mergeCells count="8">
    <mergeCell ref="X5:Z5"/>
    <mergeCell ref="A7:A20"/>
    <mergeCell ref="B7:B20"/>
    <mergeCell ref="C7:C20"/>
    <mergeCell ref="D7:D10"/>
    <mergeCell ref="D11:D20"/>
    <mergeCell ref="H5:L5"/>
    <mergeCell ref="R5:V5"/>
  </mergeCells>
  <conditionalFormatting sqref="K7:K20">
    <cfRule type="cellIs" dxfId="27" priority="19" operator="equal">
      <formula>"MEDIANA EJECUCIÓN"</formula>
    </cfRule>
    <cfRule type="cellIs" dxfId="26" priority="20" operator="equal">
      <formula>"CUMPLE EJECUCIÓN PLANIFICADA"</formula>
    </cfRule>
  </conditionalFormatting>
  <conditionalFormatting sqref="K7:K20">
    <cfRule type="cellIs" dxfId="25" priority="15" operator="equal">
      <formula>"EJECUCIÓN NO PLANIFICADA"</formula>
    </cfRule>
    <cfRule type="cellIs" dxfId="24" priority="16" operator="equal">
      <formula>"EJECUTA MÁS DE LO PLANIFICADO"</formula>
    </cfRule>
    <cfRule type="cellIs" dxfId="23" priority="17" operator="equal">
      <formula>"NO EJECUTA"</formula>
    </cfRule>
    <cfRule type="cellIs" dxfId="22" priority="18" operator="equal">
      <formula>"BAJA EJECUCIÓN"</formula>
    </cfRule>
  </conditionalFormatting>
  <conditionalFormatting sqref="K7:K20">
    <cfRule type="cellIs" dxfId="21" priority="8" operator="equal">
      <formula>"ALTA EJECUCIÓN"</formula>
    </cfRule>
  </conditionalFormatting>
  <conditionalFormatting sqref="U7:U20">
    <cfRule type="cellIs" dxfId="20" priority="6" operator="equal">
      <formula>"MEDIANA EJECUCIÓN"</formula>
    </cfRule>
    <cfRule type="cellIs" dxfId="19" priority="7" operator="equal">
      <formula>"CUMPLE EJECUCIÓN PLANIFICADA"</formula>
    </cfRule>
  </conditionalFormatting>
  <conditionalFormatting sqref="U7:U20">
    <cfRule type="cellIs" dxfId="18" priority="2" operator="equal">
      <formula>"EJECUCIÓN NO PLANIFICADA"</formula>
    </cfRule>
    <cfRule type="cellIs" dxfId="17" priority="3" operator="equal">
      <formula>"EJECUTA MÁS DE LO PLANIFICADO"</formula>
    </cfRule>
    <cfRule type="cellIs" dxfId="16" priority="4" operator="equal">
      <formula>"NO EJECUTA"</formula>
    </cfRule>
    <cfRule type="cellIs" dxfId="15" priority="5" operator="equal">
      <formula>"BAJA EJECUCIÓN"</formula>
    </cfRule>
  </conditionalFormatting>
  <conditionalFormatting sqref="U7:U20">
    <cfRule type="cellIs" dxfId="14" priority="1" operator="equal">
      <formula>"ALTA EJECUCIÓN"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B55"/>
  <sheetViews>
    <sheetView tabSelected="1" zoomScale="50" zoomScaleNormal="50" workbookViewId="0">
      <selection activeCell="F3" sqref="F3"/>
    </sheetView>
  </sheetViews>
  <sheetFormatPr baseColWidth="10" defaultColWidth="14.625" defaultRowHeight="15" x14ac:dyDescent="0.2"/>
  <cols>
    <col min="1" max="3" width="5.125" style="1" customWidth="1"/>
    <col min="4" max="4" width="15.875" style="1" customWidth="1"/>
    <col min="5" max="5" width="10.375" style="1" bestFit="1" customWidth="1"/>
    <col min="6" max="6" width="60.625" style="2" customWidth="1"/>
    <col min="7" max="7" width="30.375" style="2" customWidth="1"/>
    <col min="8" max="8" width="14.625" style="1"/>
    <col min="9" max="9" width="23.375" style="1" customWidth="1"/>
    <col min="10" max="10" width="14.625" style="1"/>
    <col min="11" max="11" width="37.875" style="4" customWidth="1"/>
    <col min="12" max="12" width="40.875" style="1" customWidth="1"/>
    <col min="13" max="13" width="27.875" style="1" customWidth="1"/>
    <col min="14" max="14" width="26.125" style="1" customWidth="1"/>
    <col min="15" max="15" width="14.625" style="5" customWidth="1"/>
    <col min="16" max="16" width="18" style="1" customWidth="1"/>
    <col min="17" max="17" width="19.375" style="1" customWidth="1"/>
    <col min="18" max="18" width="14.625" style="1"/>
    <col min="19" max="19" width="18.625" style="1" customWidth="1"/>
    <col min="20" max="20" width="14.625" style="1" customWidth="1"/>
    <col min="21" max="21" width="38.375" style="1" customWidth="1"/>
    <col min="22" max="22" width="48.875" style="1" customWidth="1"/>
    <col min="23" max="23" width="3.375" style="1" customWidth="1"/>
    <col min="24" max="24" width="14.625" style="1"/>
    <col min="25" max="25" width="18.375" style="1" customWidth="1"/>
    <col min="26" max="26" width="50.125" style="1" customWidth="1"/>
    <col min="27" max="28" width="14.625" style="58"/>
    <col min="29" max="16384" width="14.625" style="1"/>
  </cols>
  <sheetData>
    <row r="5" spans="1:28" ht="30" customHeight="1" x14ac:dyDescent="0.2">
      <c r="A5" s="67" t="s">
        <v>93</v>
      </c>
      <c r="B5" s="68"/>
      <c r="C5" s="68"/>
      <c r="D5" s="68"/>
      <c r="E5" s="68"/>
      <c r="F5" s="69"/>
      <c r="G5" s="69"/>
      <c r="H5" s="70"/>
      <c r="I5" s="70"/>
      <c r="J5" s="70"/>
      <c r="K5" s="71"/>
      <c r="L5" s="70"/>
      <c r="M5" s="70"/>
      <c r="N5" s="70"/>
      <c r="O5" s="72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8" ht="30" customHeight="1" x14ac:dyDescent="0.2">
      <c r="A6" s="68" t="s">
        <v>94</v>
      </c>
      <c r="B6" s="68"/>
      <c r="C6" s="68"/>
      <c r="D6" s="68"/>
      <c r="E6" s="68"/>
      <c r="F6" s="69"/>
      <c r="G6" s="69"/>
      <c r="H6" s="70"/>
      <c r="I6" s="70"/>
      <c r="J6" s="70"/>
      <c r="K6" s="71"/>
      <c r="L6" s="70"/>
      <c r="M6" s="70"/>
      <c r="N6" s="70"/>
      <c r="O6" s="72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8" ht="30" customHeight="1" x14ac:dyDescent="0.2">
      <c r="A7" s="68" t="s">
        <v>31</v>
      </c>
      <c r="B7" s="68"/>
      <c r="C7" s="68"/>
      <c r="D7" s="69"/>
      <c r="E7" s="69"/>
      <c r="F7" s="69"/>
      <c r="G7" s="69"/>
      <c r="H7" s="70"/>
      <c r="I7" s="70"/>
      <c r="J7" s="70"/>
      <c r="K7" s="71"/>
      <c r="L7" s="70"/>
      <c r="M7" s="70"/>
      <c r="N7" s="70"/>
      <c r="O7" s="72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8" ht="30" customHeight="1" x14ac:dyDescent="0.2">
      <c r="A8" s="68" t="s">
        <v>11</v>
      </c>
      <c r="B8" s="68"/>
      <c r="C8" s="68"/>
      <c r="D8" s="68"/>
      <c r="E8" s="69"/>
      <c r="F8" s="69"/>
      <c r="G8" s="69"/>
      <c r="H8" s="70"/>
      <c r="I8" s="70"/>
      <c r="J8" s="70"/>
      <c r="K8" s="73"/>
      <c r="L8" s="70"/>
      <c r="M8" s="70"/>
      <c r="N8" s="70"/>
      <c r="O8" s="72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8" ht="36" customHeight="1" thickBot="1" x14ac:dyDescent="0.3">
      <c r="A9" s="68"/>
      <c r="B9" s="68"/>
      <c r="C9" s="68"/>
      <c r="D9" s="68"/>
      <c r="E9" s="69"/>
      <c r="F9" s="69"/>
      <c r="G9" s="69"/>
      <c r="H9" s="107" t="s">
        <v>86</v>
      </c>
      <c r="I9" s="107"/>
      <c r="J9" s="107"/>
      <c r="K9" s="107"/>
      <c r="L9" s="107"/>
      <c r="M9" s="74"/>
      <c r="N9" s="70"/>
      <c r="O9" s="72"/>
      <c r="P9" s="70"/>
      <c r="Q9" s="70"/>
      <c r="R9" s="108" t="s">
        <v>86</v>
      </c>
      <c r="S9" s="108"/>
      <c r="T9" s="108"/>
      <c r="U9" s="108"/>
      <c r="V9" s="108"/>
      <c r="W9" s="74"/>
      <c r="X9" s="104" t="s">
        <v>92</v>
      </c>
      <c r="Y9" s="104"/>
      <c r="Z9" s="104"/>
    </row>
    <row r="10" spans="1:28" s="2" customFormat="1" ht="90" customHeight="1" x14ac:dyDescent="0.25">
      <c r="A10" s="75" t="s">
        <v>24</v>
      </c>
      <c r="B10" s="76" t="s">
        <v>25</v>
      </c>
      <c r="C10" s="76" t="s">
        <v>8</v>
      </c>
      <c r="D10" s="77" t="s">
        <v>2</v>
      </c>
      <c r="E10" s="78" t="s">
        <v>71</v>
      </c>
      <c r="F10" s="77" t="s">
        <v>3</v>
      </c>
      <c r="G10" s="77" t="s">
        <v>4</v>
      </c>
      <c r="H10" s="79" t="s">
        <v>22</v>
      </c>
      <c r="I10" s="47" t="s">
        <v>87</v>
      </c>
      <c r="J10" s="79" t="s">
        <v>88</v>
      </c>
      <c r="K10" s="87" t="s">
        <v>89</v>
      </c>
      <c r="L10" s="47" t="s">
        <v>10</v>
      </c>
      <c r="M10" s="87" t="s">
        <v>5</v>
      </c>
      <c r="N10" s="87" t="s">
        <v>6</v>
      </c>
      <c r="O10" s="90" t="s">
        <v>7</v>
      </c>
      <c r="P10" s="87" t="s">
        <v>30</v>
      </c>
      <c r="Q10" s="91" t="s">
        <v>9</v>
      </c>
      <c r="R10" s="92" t="s">
        <v>22</v>
      </c>
      <c r="S10" s="51" t="s">
        <v>87</v>
      </c>
      <c r="T10" s="92" t="s">
        <v>88</v>
      </c>
      <c r="U10" s="97" t="s">
        <v>89</v>
      </c>
      <c r="V10" s="51" t="s">
        <v>10</v>
      </c>
      <c r="W10" s="52"/>
      <c r="X10" s="51" t="s">
        <v>21</v>
      </c>
      <c r="Y10" s="51" t="s">
        <v>90</v>
      </c>
      <c r="Z10" s="51" t="s">
        <v>91</v>
      </c>
      <c r="AA10" s="57"/>
      <c r="AB10" s="57"/>
    </row>
    <row r="11" spans="1:28" s="2" customFormat="1" ht="30.95" customHeight="1" x14ac:dyDescent="0.25">
      <c r="A11" s="106"/>
      <c r="B11" s="106"/>
      <c r="C11" s="106"/>
      <c r="D11" s="105"/>
      <c r="E11" s="80"/>
      <c r="F11" s="81"/>
      <c r="G11" s="82"/>
      <c r="H11" s="83"/>
      <c r="I11" s="63"/>
      <c r="J11" s="88" t="str">
        <f>IF(I11="","",IFERROR(IF(I11=H11,1,I11/H11),"-"))</f>
        <v/>
      </c>
      <c r="K11" s="89" t="str">
        <f>IF(J11="-","EJECUCIÓN NO PLANIFICADA",IF(J11="","",IF(J11&gt;1,"EJECUTA MÁS DE LO PLANIFICADO",IF(AND(J11&lt;0.99,J11&gt;0.9),"ALTA EJECUCIÓN",IF(J11=0,"NO EJECUTA",IF(J11=1,"CUMPLE EJECUCIÓN PLANIFICADA",IF(J11&lt;0.5,"BAJA EJECUCIÓN","MEDIANA EJECUCIÓN")))))))</f>
        <v/>
      </c>
      <c r="L11" s="63"/>
      <c r="M11" s="82"/>
      <c r="N11" s="81"/>
      <c r="O11" s="93"/>
      <c r="P11" s="94"/>
      <c r="Q11" s="95"/>
      <c r="R11" s="96"/>
      <c r="S11" s="65"/>
      <c r="T11" s="98" t="str">
        <f>IF(S11="","",IFERROR(IF(S11=R11,1,S11/R11),"-"))</f>
        <v/>
      </c>
      <c r="U11" s="89" t="str">
        <f>IF(T11="-","EJECUCIÓN NO PLANIFICADA",IF(T11="","",IF(T11&gt;1,"EJECUTA MÁS DE LO PLANIFICADO",IF(AND(T11&lt;0.99,T11&gt;0.9),"ALTA EJECUCIÓN",IF(T11=0,"NO EJECUTA",IF(T11=1,"CUMPLE EJECUCIÓN PLANIFICADA",IF(T11&lt;0.5,"BAJA EJECUCIÓN","MEDIANA EJECUCIÓN")))))))</f>
        <v/>
      </c>
      <c r="V11" s="66"/>
      <c r="W11" s="52"/>
      <c r="X11" s="66"/>
      <c r="Y11" s="66"/>
      <c r="Z11" s="66"/>
      <c r="AA11" s="57"/>
      <c r="AB11" s="57"/>
    </row>
    <row r="12" spans="1:28" s="2" customFormat="1" ht="30.95" customHeight="1" x14ac:dyDescent="0.25">
      <c r="A12" s="106"/>
      <c r="B12" s="106"/>
      <c r="C12" s="106"/>
      <c r="D12" s="105"/>
      <c r="E12" s="80"/>
      <c r="F12" s="84"/>
      <c r="G12" s="85"/>
      <c r="H12" s="83"/>
      <c r="I12" s="63"/>
      <c r="J12" s="88" t="str">
        <f t="shared" ref="J12:J14" si="0">IF(I12="","",IFERROR(IF(I12=H12,1,I12/H12),"-"))</f>
        <v/>
      </c>
      <c r="K12" s="89" t="str">
        <f t="shared" ref="K12:K14" si="1">IF(J12="-","EJECUCIÓN NO PLANIFICADA",IF(J12="","",IF(J12&gt;1,"EJECUTA MÁS DE LO PLANIFICADO",IF(AND(J12&lt;0.99,J12&gt;0.9),"ALTA EJECUCIÓN",IF(J12=0,"NO EJECUTA",IF(J12=1,"CUMPLE EJECUCIÓN PLANIFICADA",IF(J12&lt;0.5,"BAJA EJECUCIÓN","MEDIANA EJECUCIÓN")))))))</f>
        <v/>
      </c>
      <c r="L12" s="63"/>
      <c r="M12" s="82"/>
      <c r="N12" s="81"/>
      <c r="O12" s="80"/>
      <c r="P12" s="94"/>
      <c r="Q12" s="95"/>
      <c r="R12" s="96"/>
      <c r="S12" s="65"/>
      <c r="T12" s="98" t="str">
        <f t="shared" ref="T12:T14" si="2">IF(S12="","",IFERROR(IF(S12=R12,1,S12/R12),"-"))</f>
        <v/>
      </c>
      <c r="U12" s="89" t="str">
        <f t="shared" ref="U12:U14" si="3">IF(T12="-","EJECUCIÓN NO PLANIFICADA",IF(T12="","",IF(T12&gt;1,"EJECUTA MÁS DE LO PLANIFICADO",IF(AND(T12&lt;0.99,T12&gt;0.9),"ALTA EJECUCIÓN",IF(T12=0,"NO EJECUTA",IF(T12=1,"CUMPLE EJECUCIÓN PLANIFICADA",IF(T12&lt;0.5,"BAJA EJECUCIÓN","MEDIANA EJECUCIÓN")))))))</f>
        <v/>
      </c>
      <c r="V12" s="66"/>
      <c r="W12" s="52"/>
      <c r="X12" s="66"/>
      <c r="Y12" s="66"/>
      <c r="Z12" s="66"/>
      <c r="AA12" s="57"/>
      <c r="AB12" s="57"/>
    </row>
    <row r="13" spans="1:28" s="2" customFormat="1" ht="30.95" customHeight="1" x14ac:dyDescent="0.25">
      <c r="A13" s="106"/>
      <c r="B13" s="106"/>
      <c r="C13" s="106"/>
      <c r="D13" s="105"/>
      <c r="E13" s="80"/>
      <c r="F13" s="81"/>
      <c r="G13" s="82"/>
      <c r="H13" s="83"/>
      <c r="I13" s="63"/>
      <c r="J13" s="88" t="str">
        <f t="shared" si="0"/>
        <v/>
      </c>
      <c r="K13" s="89" t="str">
        <f t="shared" si="1"/>
        <v/>
      </c>
      <c r="L13" s="63"/>
      <c r="M13" s="82"/>
      <c r="N13" s="81"/>
      <c r="O13" s="93"/>
      <c r="P13" s="94"/>
      <c r="Q13" s="95"/>
      <c r="R13" s="96"/>
      <c r="S13" s="65"/>
      <c r="T13" s="98" t="str">
        <f t="shared" si="2"/>
        <v/>
      </c>
      <c r="U13" s="89" t="str">
        <f t="shared" si="3"/>
        <v/>
      </c>
      <c r="V13" s="66"/>
      <c r="W13" s="52"/>
      <c r="X13" s="66"/>
      <c r="Y13" s="66"/>
      <c r="Z13" s="66"/>
      <c r="AA13" s="57"/>
      <c r="AB13" s="57"/>
    </row>
    <row r="14" spans="1:28" s="2" customFormat="1" ht="30.95" customHeight="1" x14ac:dyDescent="0.25">
      <c r="A14" s="106"/>
      <c r="B14" s="106"/>
      <c r="C14" s="106"/>
      <c r="D14" s="105"/>
      <c r="E14" s="80"/>
      <c r="F14" s="81"/>
      <c r="G14" s="82"/>
      <c r="H14" s="86"/>
      <c r="I14" s="64"/>
      <c r="J14" s="88" t="str">
        <f t="shared" si="0"/>
        <v/>
      </c>
      <c r="K14" s="89" t="str">
        <f t="shared" si="1"/>
        <v/>
      </c>
      <c r="L14" s="64"/>
      <c r="M14" s="82"/>
      <c r="N14" s="81"/>
      <c r="O14" s="93"/>
      <c r="P14" s="94"/>
      <c r="Q14" s="95"/>
      <c r="R14" s="96"/>
      <c r="S14" s="65"/>
      <c r="T14" s="98" t="str">
        <f t="shared" si="2"/>
        <v/>
      </c>
      <c r="U14" s="89" t="str">
        <f t="shared" si="3"/>
        <v/>
      </c>
      <c r="V14" s="66"/>
      <c r="W14" s="52"/>
      <c r="X14" s="66"/>
      <c r="Y14" s="66"/>
      <c r="Z14" s="66"/>
      <c r="AA14" s="57"/>
      <c r="AB14" s="57"/>
    </row>
    <row r="15" spans="1:28" s="58" customFormat="1" x14ac:dyDescent="0.2">
      <c r="F15" s="57"/>
      <c r="G15" s="57"/>
      <c r="K15" s="59"/>
      <c r="O15" s="60"/>
    </row>
    <row r="16" spans="1:28" s="58" customFormat="1" x14ac:dyDescent="0.2">
      <c r="F16" s="57"/>
      <c r="G16" s="57"/>
      <c r="K16" s="59"/>
      <c r="O16" s="60"/>
    </row>
    <row r="17" spans="1:15" s="58" customFormat="1" ht="15.75" x14ac:dyDescent="0.2">
      <c r="D17" s="61" t="s">
        <v>28</v>
      </c>
      <c r="E17" s="57"/>
      <c r="F17" s="57"/>
      <c r="G17" s="57"/>
      <c r="K17" s="59"/>
      <c r="O17" s="60"/>
    </row>
    <row r="18" spans="1:15" s="58" customFormat="1" x14ac:dyDescent="0.2">
      <c r="D18" s="57" t="s">
        <v>26</v>
      </c>
      <c r="E18" s="57"/>
      <c r="F18" s="57"/>
      <c r="G18" s="57"/>
      <c r="K18" s="59"/>
      <c r="O18" s="60"/>
    </row>
    <row r="19" spans="1:15" s="58" customFormat="1" x14ac:dyDescent="0.2">
      <c r="D19" s="57" t="s">
        <v>27</v>
      </c>
      <c r="E19" s="57"/>
      <c r="F19" s="57"/>
      <c r="G19" s="57"/>
      <c r="K19" s="59"/>
      <c r="O19" s="60"/>
    </row>
    <row r="20" spans="1:15" s="58" customFormat="1" x14ac:dyDescent="0.2">
      <c r="D20" s="57" t="s">
        <v>12</v>
      </c>
      <c r="E20" s="57"/>
      <c r="F20" s="57"/>
      <c r="G20" s="57"/>
      <c r="K20" s="59"/>
      <c r="O20" s="60"/>
    </row>
    <row r="21" spans="1:15" s="58" customFormat="1" x14ac:dyDescent="0.2">
      <c r="D21" s="57" t="s">
        <v>17</v>
      </c>
      <c r="E21" s="57"/>
      <c r="F21" s="57"/>
      <c r="G21" s="57"/>
      <c r="K21" s="59"/>
      <c r="O21" s="60"/>
    </row>
    <row r="22" spans="1:15" s="58" customFormat="1" x14ac:dyDescent="0.2">
      <c r="D22" s="57" t="s">
        <v>19</v>
      </c>
      <c r="E22" s="57"/>
      <c r="F22" s="57"/>
      <c r="G22" s="57"/>
      <c r="K22" s="59"/>
      <c r="O22" s="60"/>
    </row>
    <row r="23" spans="1:15" s="58" customFormat="1" x14ac:dyDescent="0.2">
      <c r="F23" s="57"/>
      <c r="G23" s="57"/>
      <c r="K23" s="59"/>
      <c r="O23" s="60"/>
    </row>
    <row r="24" spans="1:15" s="58" customFormat="1" ht="28.5" customHeight="1" x14ac:dyDescent="0.25">
      <c r="A24" s="62" t="s">
        <v>95</v>
      </c>
      <c r="F24" s="57"/>
      <c r="G24" s="57"/>
      <c r="K24" s="59"/>
      <c r="O24" s="60"/>
    </row>
    <row r="25" spans="1:15" s="58" customFormat="1" x14ac:dyDescent="0.2">
      <c r="F25" s="57"/>
      <c r="G25" s="57"/>
      <c r="K25" s="59"/>
      <c r="O25" s="60"/>
    </row>
    <row r="26" spans="1:15" s="58" customFormat="1" x14ac:dyDescent="0.2">
      <c r="F26" s="57"/>
      <c r="G26" s="57"/>
      <c r="K26" s="59"/>
      <c r="O26" s="60"/>
    </row>
    <row r="27" spans="1:15" s="58" customFormat="1" x14ac:dyDescent="0.2">
      <c r="F27" s="57"/>
      <c r="G27" s="57"/>
      <c r="K27" s="59"/>
      <c r="O27" s="60"/>
    </row>
    <row r="28" spans="1:15" s="58" customFormat="1" x14ac:dyDescent="0.2">
      <c r="F28" s="57"/>
      <c r="G28" s="57"/>
      <c r="K28" s="59"/>
      <c r="O28" s="60"/>
    </row>
    <row r="29" spans="1:15" s="58" customFormat="1" x14ac:dyDescent="0.2">
      <c r="F29" s="57"/>
      <c r="G29" s="57"/>
      <c r="K29" s="59"/>
      <c r="O29" s="60"/>
    </row>
    <row r="30" spans="1:15" s="58" customFormat="1" x14ac:dyDescent="0.2">
      <c r="F30" s="57"/>
      <c r="G30" s="57"/>
      <c r="K30" s="59"/>
      <c r="O30" s="60"/>
    </row>
    <row r="31" spans="1:15" s="58" customFormat="1" x14ac:dyDescent="0.2">
      <c r="F31" s="57"/>
      <c r="G31" s="57"/>
      <c r="K31" s="59"/>
      <c r="O31" s="60"/>
    </row>
    <row r="32" spans="1:15" s="58" customFormat="1" x14ac:dyDescent="0.2">
      <c r="F32" s="57"/>
      <c r="G32" s="57"/>
      <c r="K32" s="59"/>
      <c r="O32" s="60"/>
    </row>
    <row r="33" spans="6:15" s="58" customFormat="1" x14ac:dyDescent="0.2">
      <c r="F33" s="57"/>
      <c r="G33" s="57"/>
      <c r="K33" s="59"/>
      <c r="O33" s="60"/>
    </row>
    <row r="34" spans="6:15" s="58" customFormat="1" x14ac:dyDescent="0.2">
      <c r="F34" s="57"/>
      <c r="G34" s="57"/>
      <c r="K34" s="59"/>
      <c r="O34" s="60"/>
    </row>
    <row r="35" spans="6:15" s="58" customFormat="1" x14ac:dyDescent="0.2">
      <c r="F35" s="57"/>
      <c r="G35" s="57"/>
      <c r="K35" s="59"/>
      <c r="O35" s="60"/>
    </row>
    <row r="36" spans="6:15" s="58" customFormat="1" x14ac:dyDescent="0.2">
      <c r="F36" s="57"/>
      <c r="G36" s="57"/>
      <c r="K36" s="59"/>
      <c r="O36" s="60"/>
    </row>
    <row r="37" spans="6:15" s="58" customFormat="1" x14ac:dyDescent="0.2">
      <c r="F37" s="57"/>
      <c r="G37" s="57"/>
      <c r="K37" s="59"/>
      <c r="O37" s="60"/>
    </row>
    <row r="38" spans="6:15" s="58" customFormat="1" x14ac:dyDescent="0.2">
      <c r="F38" s="57"/>
      <c r="G38" s="57"/>
      <c r="K38" s="59"/>
      <c r="O38" s="60"/>
    </row>
    <row r="39" spans="6:15" s="58" customFormat="1" x14ac:dyDescent="0.2">
      <c r="F39" s="57"/>
      <c r="G39" s="57"/>
      <c r="K39" s="59"/>
      <c r="O39" s="60"/>
    </row>
    <row r="40" spans="6:15" s="58" customFormat="1" x14ac:dyDescent="0.2">
      <c r="F40" s="57"/>
      <c r="G40" s="57"/>
      <c r="K40" s="59"/>
      <c r="O40" s="60"/>
    </row>
    <row r="41" spans="6:15" s="58" customFormat="1" x14ac:dyDescent="0.2">
      <c r="F41" s="57"/>
      <c r="G41" s="57"/>
      <c r="K41" s="59"/>
      <c r="O41" s="60"/>
    </row>
    <row r="42" spans="6:15" s="58" customFormat="1" x14ac:dyDescent="0.2">
      <c r="F42" s="57"/>
      <c r="G42" s="57"/>
      <c r="K42" s="59"/>
      <c r="O42" s="60"/>
    </row>
    <row r="43" spans="6:15" s="58" customFormat="1" x14ac:dyDescent="0.2">
      <c r="F43" s="57"/>
      <c r="G43" s="57"/>
      <c r="K43" s="59"/>
      <c r="O43" s="60"/>
    </row>
    <row r="44" spans="6:15" s="58" customFormat="1" x14ac:dyDescent="0.2">
      <c r="F44" s="57"/>
      <c r="G44" s="57"/>
      <c r="K44" s="59"/>
      <c r="O44" s="60"/>
    </row>
    <row r="45" spans="6:15" s="58" customFormat="1" x14ac:dyDescent="0.2">
      <c r="F45" s="57"/>
      <c r="G45" s="57"/>
      <c r="K45" s="59"/>
      <c r="O45" s="60"/>
    </row>
    <row r="46" spans="6:15" s="58" customFormat="1" x14ac:dyDescent="0.2">
      <c r="F46" s="57"/>
      <c r="G46" s="57"/>
      <c r="K46" s="59"/>
      <c r="O46" s="60"/>
    </row>
    <row r="47" spans="6:15" s="58" customFormat="1" x14ac:dyDescent="0.2">
      <c r="F47" s="57"/>
      <c r="G47" s="57"/>
      <c r="K47" s="59"/>
      <c r="O47" s="60"/>
    </row>
    <row r="48" spans="6:15" s="58" customFormat="1" x14ac:dyDescent="0.2">
      <c r="F48" s="57"/>
      <c r="G48" s="57"/>
      <c r="K48" s="59"/>
      <c r="O48" s="60"/>
    </row>
    <row r="49" spans="6:15" s="58" customFormat="1" x14ac:dyDescent="0.2">
      <c r="F49" s="57"/>
      <c r="G49" s="57"/>
      <c r="K49" s="59"/>
      <c r="O49" s="60"/>
    </row>
    <row r="50" spans="6:15" s="58" customFormat="1" x14ac:dyDescent="0.2">
      <c r="F50" s="57"/>
      <c r="G50" s="57"/>
      <c r="K50" s="59"/>
      <c r="O50" s="60"/>
    </row>
    <row r="51" spans="6:15" s="58" customFormat="1" x14ac:dyDescent="0.2">
      <c r="F51" s="57"/>
      <c r="G51" s="57"/>
      <c r="K51" s="59"/>
      <c r="O51" s="60"/>
    </row>
    <row r="52" spans="6:15" s="58" customFormat="1" x14ac:dyDescent="0.2">
      <c r="F52" s="57"/>
      <c r="G52" s="57"/>
      <c r="K52" s="59"/>
      <c r="O52" s="60"/>
    </row>
    <row r="53" spans="6:15" s="58" customFormat="1" x14ac:dyDescent="0.2">
      <c r="F53" s="57"/>
      <c r="G53" s="57"/>
      <c r="K53" s="59"/>
      <c r="O53" s="60"/>
    </row>
    <row r="54" spans="6:15" s="58" customFormat="1" x14ac:dyDescent="0.2">
      <c r="F54" s="57"/>
      <c r="G54" s="57"/>
      <c r="K54" s="59"/>
      <c r="O54" s="60"/>
    </row>
    <row r="55" spans="6:15" s="58" customFormat="1" x14ac:dyDescent="0.2">
      <c r="F55" s="57"/>
      <c r="G55" s="57"/>
      <c r="K55" s="59"/>
      <c r="O55" s="60"/>
    </row>
  </sheetData>
  <mergeCells count="7">
    <mergeCell ref="X9:Z9"/>
    <mergeCell ref="D11:D14"/>
    <mergeCell ref="A11:A14"/>
    <mergeCell ref="B11:B14"/>
    <mergeCell ref="C11:C14"/>
    <mergeCell ref="H9:L9"/>
    <mergeCell ref="R9:V9"/>
  </mergeCells>
  <conditionalFormatting sqref="K11:K14">
    <cfRule type="cellIs" dxfId="13" priority="13" operator="equal">
      <formula>"MEDIANA EJECUCIÓN"</formula>
    </cfRule>
    <cfRule type="cellIs" dxfId="12" priority="14" operator="equal">
      <formula>"CUMPLE EJECUCIÓN PLANIFICADA"</formula>
    </cfRule>
  </conditionalFormatting>
  <conditionalFormatting sqref="K11:K14">
    <cfRule type="cellIs" dxfId="11" priority="9" operator="equal">
      <formula>"EJECUCIÓN NO PLANIFICADA"</formula>
    </cfRule>
    <cfRule type="cellIs" dxfId="10" priority="10" operator="equal">
      <formula>"EJECUTA MÁS DE LO PLANIFICADO"</formula>
    </cfRule>
    <cfRule type="cellIs" dxfId="9" priority="11" operator="equal">
      <formula>"NO EJECUTA"</formula>
    </cfRule>
    <cfRule type="cellIs" dxfId="8" priority="12" operator="equal">
      <formula>"BAJA EJECUCIÓN"</formula>
    </cfRule>
  </conditionalFormatting>
  <conditionalFormatting sqref="K11:K14">
    <cfRule type="cellIs" dxfId="7" priority="8" operator="equal">
      <formula>"ALTA EJECUCIÓN"</formula>
    </cfRule>
  </conditionalFormatting>
  <conditionalFormatting sqref="U11:U14">
    <cfRule type="cellIs" dxfId="6" priority="6" operator="equal">
      <formula>"MEDIANA EJECUCIÓN"</formula>
    </cfRule>
    <cfRule type="cellIs" dxfId="5" priority="7" operator="equal">
      <formula>"CUMPLE EJECUCIÓN PLANIFICADA"</formula>
    </cfRule>
  </conditionalFormatting>
  <conditionalFormatting sqref="U11:U14">
    <cfRule type="cellIs" dxfId="4" priority="2" operator="equal">
      <formula>"EJECUCIÓN NO PLANIFICADA"</formula>
    </cfRule>
    <cfRule type="cellIs" dxfId="3" priority="3" operator="equal">
      <formula>"EJECUTA MÁS DE LO PLANIFICADO"</formula>
    </cfRule>
    <cfRule type="cellIs" dxfId="2" priority="4" operator="equal">
      <formula>"NO EJECUTA"</formula>
    </cfRule>
    <cfRule type="cellIs" dxfId="1" priority="5" operator="equal">
      <formula>"BAJA EJECUCIÓN"</formula>
    </cfRule>
  </conditionalFormatting>
  <conditionalFormatting sqref="U11:U14">
    <cfRule type="cellIs" dxfId="0" priority="1" operator="equal">
      <formula>"ALTA EJECUCIÓN"</formula>
    </cfRule>
  </conditionalFormatting>
  <pageMargins left="0.7" right="0.7" top="0.75" bottom="0.75" header="0.3" footer="0.3"/>
  <pageSetup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Seguimiento</vt:lpstr>
      <vt:lpstr>SEGUIMIENTO INVERSIÓN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Diego Reyes Cobos</cp:lastModifiedBy>
  <cp:lastPrinted>2018-01-30T15:10:06Z</cp:lastPrinted>
  <dcterms:created xsi:type="dcterms:W3CDTF">2017-06-09T18:21:12Z</dcterms:created>
  <dcterms:modified xsi:type="dcterms:W3CDTF">2018-04-27T14:59:49Z</dcterms:modified>
</cp:coreProperties>
</file>